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M:\04.建設課\04.上下水道係\02 R5\04.市町村係関係\02.調査関係\18.【126〆依頼】公営企業に係る経営比較分析表（令和４年度決算）の分析等について\"/>
    </mc:Choice>
  </mc:AlternateContent>
  <xr:revisionPtr revIDLastSave="0" documentId="8_{75A97803-F129-4C9B-B991-3485AB8667DC}" xr6:coauthVersionLast="45" xr6:coauthVersionMax="45" xr10:uidLastSave="{00000000-0000-0000-0000-000000000000}"/>
  <workbookProtection workbookAlgorithmName="SHA-512" workbookHashValue="5BrFFY1eJVrEW+uPCQBLNh4gNXI+yhN4FXBY+Y+3GTvaKE1sEmd6lQ8PyhcgjcrskHpGEGWXRNQoyZEuMy3NRw==" workbookSaltValue="UJXtQrVHAt1B1QLEXRhAn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AL8" i="4" s="1"/>
  <c r="R6" i="5"/>
  <c r="AD10" i="4" s="1"/>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I10" i="4"/>
  <c r="B10" i="4"/>
  <c r="BB8" i="4"/>
  <c r="P8" i="4"/>
  <c r="I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<sst xmlns="http://schemas.openxmlformats.org/spreadsheetml/2006/main" count="236" uniqueCount="118">
  <si>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</si>
  <si>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</si>
  <si>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</si>
  <si>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</si>
  <si>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</si>
  <si>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</si>
  <si>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</si>
  <si>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</si>
  <si>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</si>
  <si>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</si>
  <si>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</si>
  <si>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</si>
  <si>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</si>
  <si>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</si>
  <si>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</si>
  <si>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</si>
  <si>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</si>
  <si>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</si>
  <si>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</si>
  <si>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</si>
  <si>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</si>
  <si>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</si>
  <si>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</si>
  <si>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</si>
  <si>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</si>
  <si>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</si>
  <si>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</si>
  <si>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</si>
  <si>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</si>
  <si>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</si>
  <si>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</si>
  <si>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</si>
  <si>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</si>
  <si>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</si>
  <si>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</si>
  <si>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</si>
  <si>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</si>
  <si>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</si>
  <si>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</si>
  <si>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</si>
  <si>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</si>
  <si>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</si>
  <si>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</si>
  <si>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</si>
  <si>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</si>
  <si>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</si>
  <si>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</si>
  <si>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</si>
  <si>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</si>
  <si>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</si>
  <si>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</si>
  <si>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</si>
  <si>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</si>
  <si>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</si>
  <si>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</si>
  <si>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</si>
  <si>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</si>
  <si>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</si>
  <si>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</si>
  <si>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</si>
  <si>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</si>
  <si>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</si>
  <si>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</si>
  <si>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</si>
  <si>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</si>
  <si>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</si>
  <si>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</si>
  <si>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</si>
  <si>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</si>
  <si>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</si>
  <si>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</si>
  <si>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</si>
  <si>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</si>
  <si>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</si>
  <si>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</si>
  <si>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</si>
  <si>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</si>
  <si>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</si>
  <si>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</si>
  <si>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</si>
  <si>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</si>
  <si>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</si>
  <si>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</si>
  <si>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</si>
  <si>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</si>
  <si>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</si>
  <si>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</si>
  <si>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</si>
  <si>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</si>
  <si>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</si>
  <si>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</si>
  <si>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</si>
  <si>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</si>
  <si>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</si>
  <si>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</si>
  <si>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</si>
  <si>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喜茂別町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</si>
  <si>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</si>
  <si>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</si>
  <si>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</si>
  <si>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</si>
  <si>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</si>
  <si>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</si>
  <si>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</si>
  <si>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</si>
  <si>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</si>
  <si>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</si>
  <si>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</si>
  <si>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</si>
  <si>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</si>
  <si>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</si>
  <si>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</si>
  <si>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</si>
  <si>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</si>
  <si>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</si>
  <si>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③供用開始後１０年以上経過しているが、管渠は老朽化による更新の必要性がない。今後については、令和元年度に策定のストックマネジメント計画に基づき、計画的に管理していく。</t>
    <rPh sb="46" eb="48">
      <t>レイワ</t>
    </rPh>
    <rPh sb="48" eb="51">
      <t>ガンネンド</t>
    </rPh>
    <rPh sb="52" eb="54">
      <t>サクテイ</t>
    </rPh>
    <rPh sb="65" eb="67">
      <t>ケイカク</t>
    </rPh>
    <rPh sb="68" eb="69">
      <t>モト</t>
    </rPh>
    <rPh sb="76" eb="78">
      <t>カンリ</t>
    </rPh>
    <phoneticPr fontId="15"/>
  </si>
  <si>
    <t>ストックマネジメント計画に基づいた計画的な更新事業の実施、経営成績や財務状況をより一層明確にし、一般会計からの繰入れ軽減も含め、公費等の費用負担の適正化に努める。</t>
    <rPh sb="13" eb="14">
      <t>モト</t>
    </rPh>
    <rPh sb="17" eb="20">
      <t>ケイカクテキ</t>
    </rPh>
    <rPh sb="21" eb="23">
      <t>コウシン</t>
    </rPh>
    <phoneticPr fontId="16"/>
  </si>
  <si>
    <t xml:space="preserve">①過去５年間100％を下回って赤字となっており、収益のほとんどを使用料以外に頼っている。使用料収入については安定してきているが、下水道接続率の向上に努め、使用料収入を増やし、経営の改善を図ります。
④当初事業に投資した償還金の大きい企業債が終わった後、新たな事業に着手していないため一時減少したが、平成26年度から新たに長寿命化計画による事業に着手したため借入額が増額している。今後は、平成28年度に策定した経営戦略計画に基づき、経費の削減に努めるとともに、限られた財源を重点的・効率的に配分し、下水道使用料の適正化など検討を進める。
⑤類似団体との比較では、過去５年間低い水準にあるため、下水道接続率の向上を図り、適正な使用料収入を確保する必要がある。
⑥類似団体との比較では、過去５年間水準を超えているため、さらに接続率を進め有収水水量の増加を図ります。
⑦施設利用率は、ほぼ横ばいの状態であるが、施設利用率が低下しないよう適正な施設管理を行う必要がある。
⑧水洗化率については、向上してきているが、今後においても接続率の向上を図り、使用料の収入の増加を図ります。
</t>
    <rPh sb="280" eb="282">
      <t>カコ</t>
    </rPh>
    <rPh sb="283" eb="285">
      <t>ネンカン</t>
    </rPh>
    <rPh sb="285" eb="286">
      <t>ヒク</t>
    </rPh>
    <rPh sb="340" eb="342">
      <t>カコ</t>
    </rPh>
    <rPh sb="343" eb="345">
      <t>ネンカン</t>
    </rPh>
    <rPh sb="368" eb="370">
      <t>スイリョウ</t>
    </rPh>
    <rPh sb="390" eb="391">
      <t>ヨコ</t>
    </rPh>
    <rPh sb="394" eb="396">
      <t>ジョウタイ</t>
    </rPh>
    <rPh sb="401" eb="406">
      <t>シセツリヨウリツ</t>
    </rPh>
    <rPh sb="407" eb="409">
      <t>テイカ</t>
    </rPh>
    <rPh sb="414" eb="416">
      <t>テキセイ</t>
    </rPh>
    <rPh sb="417" eb="421">
      <t>シセツカンリ</t>
    </rPh>
    <rPh sb="422" eb="423">
      <t>オコナ</t>
    </rPh>
    <rPh sb="424" eb="426">
      <t>ヒツヨウ</t>
    </rPh>
    <rPh sb="442" eb="444">
      <t>コウジョウ</t>
    </rPh>
    <rPh sb="452" eb="454">
      <t>コンゴ</t>
    </rPh>
    <rPh sb="459" eb="461">
      <t>セツゾク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</si>
</sst>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游ゴシック"/>
      <family val="2"/>
      <charset val="128"/>
      <scheme val="min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xr:uid="{ACDEB7A1-F177-4F5C-9F1E-96484C088E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1B-4DDD-B5D8-02F0DD21B7F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DC1B-4DDD-B5D8-02F0DD21B7F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formatCode="#,##0.00;&quot;△&quot;#,##0.00;&quot;-&quot;">
                  <c:v>44.45</c:v>
                </c:pt>
                <c:pt idx="1">
                  <c:v>0</c:v>
                </c:pt>
                <c:pt idx="2" formatCode="#,##0.00;&quot;△&quot;#,##0.00;&quot;-&quot;">
                  <c:v>42.27</c:v>
                </c:pt>
                <c:pt idx="3" formatCode="#,##0.00;&quot;△&quot;#,##0.00;&quot;-&quot;">
                  <c:v>42.55</c:v>
                </c:pt>
                <c:pt idx="4" formatCode="#,##0.00;&quot;△&quot;#,##0.00;&quot;-&quot;">
                  <c:v>43.45</c:v>
                </c:pt>
              </c:numCache>
            </c:numRef>
          </c:val>
          <c:extLst>
            <c:ext xmlns:c16="http://schemas.microsoft.com/office/drawing/2014/chart" uri="{C3380CC4-5D6E-409C-BE32-E72D297353CC}">
              <c16:uniqueId val="{00000000-508F-4C23-B1A5-527E05F1DA0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508F-4C23-B1A5-527E05F1DA0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81.59</c:v>
                </c:pt>
                <c:pt idx="1">
                  <c:v>81.56</c:v>
                </c:pt>
                <c:pt idx="2">
                  <c:v>81.67</c:v>
                </c:pt>
                <c:pt idx="3">
                  <c:v>89.76</c:v>
                </c:pt>
                <c:pt idx="4">
                  <c:v>94.3</c:v>
                </c:pt>
              </c:numCache>
            </c:numRef>
          </c:val>
          <c:extLst>
            <c:ext xmlns:c16="http://schemas.microsoft.com/office/drawing/2014/chart" uri="{C3380CC4-5D6E-409C-BE32-E72D297353CC}">
              <c16:uniqueId val="{00000000-8DF7-4C37-AA0F-668A98CC02C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8DF7-4C37-AA0F-668A98CC02C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97.01</c:v>
                </c:pt>
                <c:pt idx="1">
                  <c:v>99.75</c:v>
                </c:pt>
                <c:pt idx="2">
                  <c:v>100.24</c:v>
                </c:pt>
                <c:pt idx="3">
                  <c:v>95.68</c:v>
                </c:pt>
                <c:pt idx="4">
                  <c:v>94.69</c:v>
                </c:pt>
              </c:numCache>
            </c:numRef>
          </c:val>
          <c:extLst>
            <c:ext xmlns:c16="http://schemas.microsoft.com/office/drawing/2014/chart" uri="{C3380CC4-5D6E-409C-BE32-E72D297353CC}">
              <c16:uniqueId val="{00000000-1A7E-4732-81B3-0D6436FA4CE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7E-4732-81B3-0D6436FA4CE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E4-4B9B-A5CF-99218488E8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E4-4B9B-A5CF-99218488E8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F9-4DED-9DF2-76C63B6EA47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F9-4DED-9DF2-76C63B6EA47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D0-4B0D-8909-5D0E25C3BE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D0-4B0D-8909-5D0E25C3BE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55-425E-88F2-4D8FCF1F422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55-425E-88F2-4D8FCF1F422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1565.54</c:v>
                </c:pt>
                <c:pt idx="1">
                  <c:v>1228.93</c:v>
                </c:pt>
                <c:pt idx="2">
                  <c:v>1134.6300000000001</c:v>
                </c:pt>
                <c:pt idx="3" formatCode="#,##0.00;&quot;△&quot;#,##0.00">
                  <c:v>0</c:v>
                </c:pt>
                <c:pt idx="4">
                  <c:v>53.46</c:v>
                </c:pt>
              </c:numCache>
            </c:numRef>
          </c:val>
          <c:extLst>
            <c:ext xmlns:c16="http://schemas.microsoft.com/office/drawing/2014/chart" uri="{C3380CC4-5D6E-409C-BE32-E72D297353CC}">
              <c16:uniqueId val="{00000000-35FB-459E-91A0-EB485683A0A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35FB-459E-91A0-EB485683A0A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39.92</c:v>
                </c:pt>
                <c:pt idx="1">
                  <c:v>40.299999999999997</c:v>
                </c:pt>
                <c:pt idx="2">
                  <c:v>39.729999999999997</c:v>
                </c:pt>
                <c:pt idx="3">
                  <c:v>37.200000000000003</c:v>
                </c:pt>
                <c:pt idx="4">
                  <c:v>32.71</c:v>
                </c:pt>
              </c:numCache>
            </c:numRef>
          </c:val>
          <c:extLst>
            <c:ext xmlns:c16="http://schemas.microsoft.com/office/drawing/2014/chart" uri="{C3380CC4-5D6E-409C-BE32-E72D297353CC}">
              <c16:uniqueId val="{00000000-9C47-49BF-AAA5-6419E360326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9C47-49BF-AAA5-6419E360326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457.41</c:v>
                </c:pt>
                <c:pt idx="1">
                  <c:v>455.86</c:v>
                </c:pt>
                <c:pt idx="2">
                  <c:v>477.68</c:v>
                </c:pt>
                <c:pt idx="3">
                  <c:v>507.23</c:v>
                </c:pt>
                <c:pt idx="4">
                  <c:v>521.09</c:v>
                </c:pt>
              </c:numCache>
            </c:numRef>
          </c:val>
          <c:extLst>
            <c:ext xmlns:c16="http://schemas.microsoft.com/office/drawing/2014/chart" uri="{C3380CC4-5D6E-409C-BE32-E72D297353CC}">
              <c16:uniqueId val="{00000000-BA54-4C4C-A53A-8890255806F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BA54-4C4C-A53A-8890255806F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28"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喜茂別町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1988</v>
      </c>
      <c r="AM8" s="55"/>
      <c r="AN8" s="55"/>
      <c r="AO8" s="55"/>
      <c r="AP8" s="55"/>
      <c r="AQ8" s="55"/>
      <c r="AR8" s="55"/>
      <c r="AS8" s="55"/>
      <c r="AT8" s="54">
        <f>データ!T6</f>
        <v>189.41</v>
      </c>
      <c r="AU8" s="54"/>
      <c r="AV8" s="54"/>
      <c r="AW8" s="54"/>
      <c r="AX8" s="54"/>
      <c r="AY8" s="54"/>
      <c r="AZ8" s="54"/>
      <c r="BA8" s="54"/>
      <c r="BB8" s="54">
        <f>データ!U6</f>
        <v>10.5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77.5</v>
      </c>
      <c r="Q10" s="54"/>
      <c r="R10" s="54"/>
      <c r="S10" s="54"/>
      <c r="T10" s="54"/>
      <c r="U10" s="54"/>
      <c r="V10" s="54"/>
      <c r="W10" s="54">
        <f>データ!Q6</f>
        <v>75</v>
      </c>
      <c r="X10" s="54"/>
      <c r="Y10" s="54"/>
      <c r="Z10" s="54"/>
      <c r="AA10" s="54"/>
      <c r="AB10" s="54"/>
      <c r="AC10" s="54"/>
      <c r="AD10" s="55">
        <f>データ!R6</f>
        <v>3370</v>
      </c>
      <c r="AE10" s="55"/>
      <c r="AF10" s="55"/>
      <c r="AG10" s="55"/>
      <c r="AH10" s="55"/>
      <c r="AI10" s="55"/>
      <c r="AJ10" s="55"/>
      <c r="AK10" s="2"/>
      <c r="AL10" s="55">
        <f>データ!V6</f>
        <v>1526</v>
      </c>
      <c r="AM10" s="55"/>
      <c r="AN10" s="55"/>
      <c r="AO10" s="55"/>
      <c r="AP10" s="55"/>
      <c r="AQ10" s="55"/>
      <c r="AR10" s="55"/>
      <c r="AS10" s="55"/>
      <c r="AT10" s="54">
        <f>データ!W6</f>
        <v>0.81</v>
      </c>
      <c r="AU10" s="54"/>
      <c r="AV10" s="54"/>
      <c r="AW10" s="54"/>
      <c r="AX10" s="54"/>
      <c r="AY10" s="54"/>
      <c r="AZ10" s="54"/>
      <c r="BA10" s="54"/>
      <c r="BB10" s="54">
        <f>データ!X6</f>
        <v>1883.95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116</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CSYsU3enaHE6BJFvrCs+w6LlE8yUaWtTRUBAd4WH5/MENj6Py8b9EKTAaFY1dGRc5QmO7zMzZsBYckxrXCGY3g==" saltValue="pbh1vkU219ibI8mn0aNj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2022</v>
      </c>
      <c r="C6" s="19">
        <f t="shared" ref="C6:X6" si="3">C7</f>
        <v>13986</v>
      </c>
      <c r="D6" s="19">
        <f t="shared" si="3"/>
        <v>47</v>
      </c>
      <c r="E6" s="19">
        <f t="shared" si="3"/>
        <v>17</v>
      </c>
      <c r="F6" s="19">
        <f t="shared" si="3"/>
        <v>4</v>
      </c>
      <c r="G6" s="19">
        <f t="shared" si="3"/>
        <v>0</v>
      </c>
      <c r="H6" s="19" t="str">
        <f t="shared" si="3"/>
        <v>北海道　喜茂別町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77.5</v>
      </c>
      <c r="Q6" s="20">
        <f t="shared" si="3"/>
        <v>75</v>
      </c>
      <c r="R6" s="20">
        <f t="shared" si="3"/>
        <v>3370</v>
      </c>
      <c r="S6" s="20">
        <f t="shared" si="3"/>
        <v>1988</v>
      </c>
      <c r="T6" s="20">
        <f t="shared" si="3"/>
        <v>189.41</v>
      </c>
      <c r="U6" s="20">
        <f t="shared" si="3"/>
        <v>10.5</v>
      </c>
      <c r="V6" s="20">
        <f t="shared" si="3"/>
        <v>1526</v>
      </c>
      <c r="W6" s="20">
        <f t="shared" si="3"/>
        <v>0.81</v>
      </c>
      <c r="X6" s="20">
        <f t="shared" si="3"/>
        <v>1883.95</v>
      </c>
      <c r="Y6" s="21">
        <f>IF(Y7="",NA(),Y7)</f>
        <v>97.01</v>
      </c>
      <c r="Z6" s="21">
        <f t="shared" ref="Z6:AH6" si="4">IF(Z7="",NA(),Z7)</f>
        <v>99.75</v>
      </c>
      <c r="AA6" s="21">
        <f t="shared" si="4"/>
        <v>100.24</v>
      </c>
      <c r="AB6" s="21">
        <f t="shared" si="4"/>
        <v>95.68</v>
      </c>
      <c r="AC6" s="21">
        <f t="shared" si="4"/>
        <v>94.69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1565.54</v>
      </c>
      <c r="BG6" s="21">
        <f t="shared" ref="BG6:BO6" si="7">IF(BG7="",NA(),BG7)</f>
        <v>1228.93</v>
      </c>
      <c r="BH6" s="21">
        <f t="shared" si="7"/>
        <v>1134.6300000000001</v>
      </c>
      <c r="BI6" s="20">
        <f t="shared" si="7"/>
        <v>0</v>
      </c>
      <c r="BJ6" s="21">
        <f t="shared" si="7"/>
        <v>53.46</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39.92</v>
      </c>
      <c r="BR6" s="21">
        <f t="shared" ref="BR6:BZ6" si="8">IF(BR7="",NA(),BR7)</f>
        <v>40.299999999999997</v>
      </c>
      <c r="BS6" s="21">
        <f t="shared" si="8"/>
        <v>39.729999999999997</v>
      </c>
      <c r="BT6" s="21">
        <f t="shared" si="8"/>
        <v>37.200000000000003</v>
      </c>
      <c r="BU6" s="21">
        <f t="shared" si="8"/>
        <v>32.71</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457.41</v>
      </c>
      <c r="CC6" s="21">
        <f t="shared" ref="CC6:CK6" si="9">IF(CC7="",NA(),CC7)</f>
        <v>455.86</v>
      </c>
      <c r="CD6" s="21">
        <f t="shared" si="9"/>
        <v>477.68</v>
      </c>
      <c r="CE6" s="21">
        <f t="shared" si="9"/>
        <v>507.23</v>
      </c>
      <c r="CF6" s="21">
        <f t="shared" si="9"/>
        <v>521.09</v>
      </c>
      <c r="CG6" s="21">
        <f t="shared" si="9"/>
        <v>230.02</v>
      </c>
      <c r="CH6" s="21">
        <f t="shared" si="9"/>
        <v>228.47</v>
      </c>
      <c r="CI6" s="21">
        <f t="shared" si="9"/>
        <v>224.88</v>
      </c>
      <c r="CJ6" s="21">
        <f t="shared" si="9"/>
        <v>228.64</v>
      </c>
      <c r="CK6" s="21">
        <f t="shared" si="9"/>
        <v>239.46</v>
      </c>
      <c r="CL6" s="20" t="str">
        <f>IF(CL7="","",IF(CL7="-","【-】","【"&amp;SUBSTITUTE(TEXT(CL7,"#,##0.00"),"-","△")&amp;"】"))</f>
        <v>【220.62】</v>
      </c>
      <c r="CM6" s="21">
        <f>IF(CM7="",NA(),CM7)</f>
        <v>44.45</v>
      </c>
      <c r="CN6" s="20">
        <f t="shared" ref="CN6:CV6" si="10">IF(CN7="",NA(),CN7)</f>
        <v>0</v>
      </c>
      <c r="CO6" s="21">
        <f t="shared" si="10"/>
        <v>42.27</v>
      </c>
      <c r="CP6" s="21">
        <f t="shared" si="10"/>
        <v>42.55</v>
      </c>
      <c r="CQ6" s="21">
        <f t="shared" si="10"/>
        <v>43.45</v>
      </c>
      <c r="CR6" s="21">
        <f t="shared" si="10"/>
        <v>42.56</v>
      </c>
      <c r="CS6" s="21">
        <f t="shared" si="10"/>
        <v>42.47</v>
      </c>
      <c r="CT6" s="21">
        <f t="shared" si="10"/>
        <v>42.4</v>
      </c>
      <c r="CU6" s="21">
        <f t="shared" si="10"/>
        <v>42.28</v>
      </c>
      <c r="CV6" s="21">
        <f t="shared" si="10"/>
        <v>41.06</v>
      </c>
      <c r="CW6" s="20" t="str">
        <f>IF(CW7="","",IF(CW7="-","【-】","【"&amp;SUBSTITUTE(TEXT(CW7,"#,##0.00"),"-","△")&amp;"】"))</f>
        <v>【42.22】</v>
      </c>
      <c r="CX6" s="21">
        <f>IF(CX7="",NA(),CX7)</f>
        <v>81.59</v>
      </c>
      <c r="CY6" s="21">
        <f t="shared" ref="CY6:DG6" si="11">IF(CY7="",NA(),CY7)</f>
        <v>81.56</v>
      </c>
      <c r="CZ6" s="21">
        <f t="shared" si="11"/>
        <v>81.67</v>
      </c>
      <c r="DA6" s="21">
        <f t="shared" si="11"/>
        <v>89.76</v>
      </c>
      <c r="DB6" s="21">
        <f t="shared" si="11"/>
        <v>94.3</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13986</v>
      </c>
      <c r="D7" s="23">
        <v>47</v>
      </c>
      <c r="E7" s="23">
        <v>17</v>
      </c>
      <c r="F7" s="23">
        <v>4</v>
      </c>
      <c r="G7" s="23">
        <v>0</v>
      </c>
      <c r="H7" s="23" t="s">
        <v>96</v>
      </c>
      <c r="I7" s="23" t="s">
        <v>97</v>
      </c>
      <c r="J7" s="23" t="s">
        <v>98</v>
      </c>
      <c r="K7" s="23" t="s">
        <v>99</v>
      </c>
      <c r="L7" s="23" t="s">
        <v>100</v>
      </c>
      <c r="M7" s="23" t="s">
        <v>101</v>
      </c>
      <c r="N7" s="24" t="s">
        <v>102</v>
      </c>
      <c r="O7" s="24" t="s">
        <v>103</v>
      </c>
      <c r="P7" s="24">
        <v>77.5</v>
      </c>
      <c r="Q7" s="24">
        <v>75</v>
      </c>
      <c r="R7" s="24">
        <v>3370</v>
      </c>
      <c r="S7" s="24">
        <v>1988</v>
      </c>
      <c r="T7" s="24">
        <v>189.41</v>
      </c>
      <c r="U7" s="24">
        <v>10.5</v>
      </c>
      <c r="V7" s="24">
        <v>1526</v>
      </c>
      <c r="W7" s="24">
        <v>0.81</v>
      </c>
      <c r="X7" s="24">
        <v>1883.95</v>
      </c>
      <c r="Y7" s="24">
        <v>97.01</v>
      </c>
      <c r="Z7" s="24">
        <v>99.75</v>
      </c>
      <c r="AA7" s="24">
        <v>100.24</v>
      </c>
      <c r="AB7" s="24">
        <v>95.68</v>
      </c>
      <c r="AC7" s="24">
        <v>94.69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1565.54</v>
      </c>
      <c r="BG7" s="24">
        <v>1228.93</v>
      </c>
      <c r="BH7" s="24">
        <v>1134.6300000000001</v>
      </c>
      <c r="BI7" s="24">
        <v>0</v>
      </c>
      <c r="BJ7" s="24">
        <v>53.46</v>
      </c>
      <c r="BK7" s="24">
        <v>1194.1500000000001</v>
      </c>
      <c r="BL7" s="24">
        <v>1206.79</v>
      </c>
      <c r="BM7" s="24">
        <v>1258.43</v>
      </c>
      <c r="BN7" s="24">
        <v>1163.75</v>
      </c>
      <c r="BO7" s="24">
        <v>1195.47</v>
      </c>
      <c r="BP7" s="24">
        <v>1182.1099999999999</v>
      </c>
      <c r="BQ7" s="24">
        <v>39.92</v>
      </c>
      <c r="BR7" s="24">
        <v>40.299999999999997</v>
      </c>
      <c r="BS7" s="24">
        <v>39.729999999999997</v>
      </c>
      <c r="BT7" s="24">
        <v>37.200000000000003</v>
      </c>
      <c r="BU7" s="24">
        <v>32.71</v>
      </c>
      <c r="BV7" s="24">
        <v>72.260000000000005</v>
      </c>
      <c r="BW7" s="24">
        <v>71.84</v>
      </c>
      <c r="BX7" s="24">
        <v>73.36</v>
      </c>
      <c r="BY7" s="24">
        <v>72.599999999999994</v>
      </c>
      <c r="BZ7" s="24">
        <v>69.430000000000007</v>
      </c>
      <c r="CA7" s="24">
        <v>73.78</v>
      </c>
      <c r="CB7" s="24">
        <v>457.41</v>
      </c>
      <c r="CC7" s="24">
        <v>455.86</v>
      </c>
      <c r="CD7" s="24">
        <v>477.68</v>
      </c>
      <c r="CE7" s="24">
        <v>507.23</v>
      </c>
      <c r="CF7" s="24">
        <v>521.09</v>
      </c>
      <c r="CG7" s="24">
        <v>230.02</v>
      </c>
      <c r="CH7" s="24">
        <v>228.47</v>
      </c>
      <c r="CI7" s="24">
        <v>224.88</v>
      </c>
      <c r="CJ7" s="24">
        <v>228.64</v>
      </c>
      <c r="CK7" s="24">
        <v>239.46</v>
      </c>
      <c r="CL7" s="24">
        <v>220.62</v>
      </c>
      <c r="CM7" s="24">
        <v>44.45</v>
      </c>
      <c r="CN7" s="24">
        <v>0</v>
      </c>
      <c r="CO7" s="24">
        <v>42.27</v>
      </c>
      <c r="CP7" s="24">
        <v>42.55</v>
      </c>
      <c r="CQ7" s="24">
        <v>43.45</v>
      </c>
      <c r="CR7" s="24">
        <v>42.56</v>
      </c>
      <c r="CS7" s="24">
        <v>42.47</v>
      </c>
      <c r="CT7" s="24">
        <v>42.4</v>
      </c>
      <c r="CU7" s="24">
        <v>42.28</v>
      </c>
      <c r="CV7" s="24">
        <v>41.06</v>
      </c>
      <c r="CW7" s="24">
        <v>42.22</v>
      </c>
      <c r="CX7" s="24">
        <v>81.59</v>
      </c>
      <c r="CY7" s="24">
        <v>81.56</v>
      </c>
      <c r="CZ7" s="24">
        <v>81.67</v>
      </c>
      <c r="DA7" s="24">
        <v>89.76</v>
      </c>
      <c r="DB7" s="24">
        <v>94.3</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sakai kazuyasu</cp:lastModifiedBy>
  <dcterms:created xsi:type="dcterms:W3CDTF">2023-12-12T02:48:32Z</dcterms:created>
  <dcterms:modified xsi:type="dcterms:W3CDTF">2024-01-18T00:05:50Z</dcterms:modified>
  <cp:category/>
</cp:coreProperties>
</file>