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M:\04.建設課\04.上下水道係\02 R5\04.市町村係関係\02.調査関係\18.【126〆依頼】公営企業に係る経営比較分析表（令和４年度決算）の分析等について\"/>
    </mc:Choice>
  </mc:AlternateContent>
  <xr:revisionPtr revIDLastSave="0" documentId="8_{1291010F-F8C5-4ACA-8F47-751DDA63F9A7}" xr6:coauthVersionLast="45" xr6:coauthVersionMax="45" xr10:uidLastSave="{00000000-0000-0000-0000-000000000000}"/>
  <workbookProtection workbookAlgorithmName="SHA-512" workbookHashValue="4EvR45L4n9bB0y9Er/JFG9Fw9Ue1ETCkRV2fJ/YIOA6akL9I9qfh3cZyjY0UiK+LnqNtwNTm7iH/yzUDV+Bhvw==" workbookSaltValue="cFay16SqkMH6egDZPdFPa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<sst xmlns="http://schemas.openxmlformats.org/spreadsheetml/2006/main" count="233" uniqueCount="119">
  <si>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</si>
  <si>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</si>
  <si>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</si>
  <si>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</si>
  <si>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</si>
  <si>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</si>
  <si>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</si>
  <si>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</si>
  <si>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</si>
  <si>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</si>
  <si>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</si>
  <si>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</si>
  <si>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</si>
  <si>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</si>
  <si>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</si>
  <si>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</si>
  <si>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</si>
  <si>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</si>
  <si>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</si>
  <si>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</si>
  <si>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</si>
  <si>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</si>
  <si>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</si>
  <si>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</si>
  <si>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</si>
  <si>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</si>
  <si>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</si>
  <si>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</si>
  <si>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</si>
  <si>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</si>
  <si>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</si>
  <si>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</si>
  <si>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</si>
  <si>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</si>
  <si>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</si>
  <si>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</si>
  <si>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</si>
  <si>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</si>
  <si>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</si>
  <si>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</si>
  <si>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</si>
  <si>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</si>
  <si>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</si>
  <si>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</si>
  <si>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</si>
  <si>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</si>
  <si>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</si>
  <si>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</si>
  <si>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</si>
  <si>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</si>
  <si>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</si>
  <si>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</si>
  <si>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</si>
  <si>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</si>
  <si>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</si>
  <si>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</si>
  <si>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</si>
  <si>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</si>
  <si>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</si>
  <si>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</si>
  <si>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</si>
  <si>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</si>
  <si>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</si>
  <si>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</si>
  <si>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</si>
  <si>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</si>
  <si>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</si>
  <si>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</si>
  <si>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</si>
  <si>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</si>
  <si>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</si>
  <si>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</si>
  <si>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</si>
  <si>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</si>
  <si>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</si>
  <si>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</si>
  <si>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</si>
  <si>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</si>
  <si>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</si>
  <si>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</si>
  <si>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</si>
  <si>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</si>
  <si>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</si>
  <si>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</si>
  <si>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</si>
  <si>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</si>
  <si>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</si>
  <si>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</si>
  <si>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</si>
  <si>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</si>
  <si>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</si>
  <si>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</si>
  <si>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</si>
  <si>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</si>
  <si>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</si>
  <si>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</si>
  <si>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</si>
  <si>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</si>
  <si>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</si>
  <si>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</si>
  <si>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</si>
  <si>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</si>
  <si>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</si>
  <si>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</si>
  <si>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</si>
  <si>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</si>
  <si>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</si>
  <si>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</si>
  <si>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</si>
  <si>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</si>
  <si>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</si>
  <si>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</si>
  <si>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</si>
  <si>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</si>
  <si>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</si>
  <si>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</si>
  <si>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供用開始から30年以上経過している管渠及び耐用年数を超える設備等について、令和3年度には主たるφ75～φ150の布設替え及び設備の更新が完了した。今後、市街地区の管渠が供用開始から30年以上経過するため、重要度の高い配水管等計画的に更新を進める必要がある。</t>
    <rPh sb="21" eb="23">
      <t>カンキョ</t>
    </rPh>
    <rPh sb="23" eb="24">
      <t>オヨ</t>
    </rPh>
    <rPh sb="25" eb="27">
      <t>タイヨウ</t>
    </rPh>
    <rPh sb="27" eb="29">
      <t>ネンスウ</t>
    </rPh>
    <rPh sb="30" eb="31">
      <t>コ</t>
    </rPh>
    <rPh sb="33" eb="35">
      <t>セツビ</t>
    </rPh>
    <rPh sb="35" eb="36">
      <t>トウ</t>
    </rPh>
    <rPh sb="41" eb="43">
      <t>レイワ</t>
    </rPh>
    <rPh sb="64" eb="65">
      <t>オヨ</t>
    </rPh>
    <rPh sb="66" eb="68">
      <t>セツビ</t>
    </rPh>
    <rPh sb="69" eb="71">
      <t>コウシン</t>
    </rPh>
    <rPh sb="72" eb="74">
      <t>カンリョウ</t>
    </rPh>
    <rPh sb="80" eb="84">
      <t>シガイチク</t>
    </rPh>
    <rPh sb="85" eb="87">
      <t>カンキョ</t>
    </rPh>
    <rPh sb="88" eb="90">
      <t>キョウヨウ</t>
    </rPh>
    <rPh sb="90" eb="92">
      <t>カイシ</t>
    </rPh>
    <rPh sb="96" eb="99">
      <t>ネンイジョウ</t>
    </rPh>
    <rPh sb="99" eb="101">
      <t>ケイカ</t>
    </rPh>
    <phoneticPr fontId="4"/>
  </si>
  <si>
    <t>　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</si>
  <si>
    <t>①実質収支は黒字ではあるが、料金収入だけでは賄えず、一般会計からの繰り入れも含め経営を維持している。今後は、限られた財源を重点的・効率的に配分するため料金改定等の検討を計画的に進め健全な経営に努めなければならない。
④管路・施設の老朽化に伴う更新が完了したことにより今後は減少する。
⑤料金回収率は、類似団体を下回っているため、、今後の給水に係る費用をまかなうには水道料金の適正化など中･長期的な視点から検討を進める。
⑥更新事業が完了したことにより今後は低くなってくる。今後もこの水準を維持するため料金回収率及び有収率の向上を図らなければならない。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t>
    <rPh sb="77" eb="79">
      <t>カイテイ</t>
    </rPh>
    <rPh sb="79" eb="80">
      <t>トウ</t>
    </rPh>
    <rPh sb="81" eb="83">
      <t>ケントウ</t>
    </rPh>
    <rPh sb="124" eb="126">
      <t>カンリョウ</t>
    </rPh>
    <rPh sb="133" eb="135">
      <t>コンゴ</t>
    </rPh>
    <rPh sb="136" eb="138">
      <t>ゲンショウ</t>
    </rPh>
    <rPh sb="150" eb="152">
      <t>ルイジ</t>
    </rPh>
    <rPh sb="152" eb="154">
      <t>ダンタイ</t>
    </rPh>
    <rPh sb="165" eb="167">
      <t>コンゴ</t>
    </rPh>
    <rPh sb="211" eb="213">
      <t>コウシン</t>
    </rPh>
    <rPh sb="213" eb="215">
      <t>ジギョウ</t>
    </rPh>
    <rPh sb="216" eb="218">
      <t>カンリョウ</t>
    </rPh>
    <rPh sb="225" eb="22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</si>
</sst>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5.7</c:v>
                </c:pt>
                <c:pt idx="1">
                  <c:v>7.87</c:v>
                </c:pt>
                <c:pt idx="2">
                  <c:v>10.119999999999999</c:v>
                </c:pt>
                <c:pt idx="3">
                  <c:v>5.23</c:v>
                </c:pt>
                <c:pt idx="4" formatCode="#,##0.00;&quot;△&quot;#,##0.00">
                  <c:v>0</c:v>
                </c:pt>
              </c:numCache>
            </c:numRef>
          </c:val>
          <c:extLst>
            <c:ext xmlns:c16="http://schemas.microsoft.com/office/drawing/2014/chart" uri="{C3380CC4-5D6E-409C-BE32-E72D297353CC}">
              <c16:uniqueId val="{00000000-5EC1-4666-83BC-2412476644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0.59</c:v>
                </c:pt>
              </c:numCache>
            </c:numRef>
          </c:val>
          <c:smooth val="0"/>
          <c:extLst>
            <c:ext xmlns:c16="http://schemas.microsoft.com/office/drawing/2014/chart" uri="{C3380CC4-5D6E-409C-BE32-E72D297353CC}">
              <c16:uniqueId val="{00000001-5EC1-4666-83BC-2412476644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60.63</c:v>
                </c:pt>
                <c:pt idx="1">
                  <c:v>61.93</c:v>
                </c:pt>
                <c:pt idx="2">
                  <c:v>59.15</c:v>
                </c:pt>
                <c:pt idx="3">
                  <c:v>61</c:v>
                </c:pt>
                <c:pt idx="4">
                  <c:v>63.27</c:v>
                </c:pt>
              </c:numCache>
            </c:numRef>
          </c:val>
          <c:extLst>
            <c:ext xmlns:c16="http://schemas.microsoft.com/office/drawing/2014/chart" uri="{C3380CC4-5D6E-409C-BE32-E72D297353CC}">
              <c16:uniqueId val="{00000000-FF57-496E-8FC1-95D351572A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51.84</c:v>
                </c:pt>
              </c:numCache>
            </c:numRef>
          </c:val>
          <c:smooth val="0"/>
          <c:extLst>
            <c:ext xmlns:c16="http://schemas.microsoft.com/office/drawing/2014/chart" uri="{C3380CC4-5D6E-409C-BE32-E72D297353CC}">
              <c16:uniqueId val="{00000001-FF57-496E-8FC1-95D351572A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c:v>
                </c:pt>
                <c:pt idx="1">
                  <c:v>85</c:v>
                </c:pt>
                <c:pt idx="2">
                  <c:v>85</c:v>
                </c:pt>
                <c:pt idx="3">
                  <c:v>85</c:v>
                </c:pt>
                <c:pt idx="4">
                  <c:v>85</c:v>
                </c:pt>
              </c:numCache>
            </c:numRef>
          </c:val>
          <c:extLst>
            <c:ext xmlns:c16="http://schemas.microsoft.com/office/drawing/2014/chart" uri="{C3380CC4-5D6E-409C-BE32-E72D297353CC}">
              <c16:uniqueId val="{00000000-C51F-44C6-A981-E2513FEBAA4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67.94</c:v>
                </c:pt>
              </c:numCache>
            </c:numRef>
          </c:val>
          <c:smooth val="0"/>
          <c:extLst>
            <c:ext xmlns:c16="http://schemas.microsoft.com/office/drawing/2014/chart" uri="{C3380CC4-5D6E-409C-BE32-E72D297353CC}">
              <c16:uniqueId val="{00000001-C51F-44C6-A981-E2513FEBAA4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54.41</c:v>
                </c:pt>
                <c:pt idx="1">
                  <c:v>51.07</c:v>
                </c:pt>
                <c:pt idx="2">
                  <c:v>52.44</c:v>
                </c:pt>
                <c:pt idx="3">
                  <c:v>48.22</c:v>
                </c:pt>
                <c:pt idx="4">
                  <c:v>51.23</c:v>
                </c:pt>
              </c:numCache>
            </c:numRef>
          </c:val>
          <c:extLst>
            <c:ext xmlns:c16="http://schemas.microsoft.com/office/drawing/2014/chart" uri="{C3380CC4-5D6E-409C-BE32-E72D297353CC}">
              <c16:uniqueId val="{00000000-5BE2-403B-97F4-CDA8448918B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67.02</c:v>
                </c:pt>
              </c:numCache>
            </c:numRef>
          </c:val>
          <c:smooth val="0"/>
          <c:extLst>
            <c:ext xmlns:c16="http://schemas.microsoft.com/office/drawing/2014/chart" uri="{C3380CC4-5D6E-409C-BE32-E72D297353CC}">
              <c16:uniqueId val="{00000001-5BE2-403B-97F4-CDA8448918B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9-4682-86F2-89CFE4DFB7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9-4682-86F2-89CFE4DFB7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F-4721-9CFB-7382E9D4070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F-4721-9CFB-7382E9D4070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7-4D09-875A-67BEC56315E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7-4D09-875A-67BEC56315E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0-4594-90F1-8E8CB4606BF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0-4594-90F1-8E8CB4606BF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1424.85</c:v>
                </c:pt>
                <c:pt idx="1">
                  <c:v>1608.5</c:v>
                </c:pt>
                <c:pt idx="2">
                  <c:v>1845.58</c:v>
                </c:pt>
                <c:pt idx="3">
                  <c:v>2084.92</c:v>
                </c:pt>
                <c:pt idx="4">
                  <c:v>2040.14</c:v>
                </c:pt>
              </c:numCache>
            </c:numRef>
          </c:val>
          <c:extLst>
            <c:ext xmlns:c16="http://schemas.microsoft.com/office/drawing/2014/chart" uri="{C3380CC4-5D6E-409C-BE32-E72D297353CC}">
              <c16:uniqueId val="{00000000-FB05-4DC5-900B-3E0A9C83FF6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1157.05</c:v>
                </c:pt>
              </c:numCache>
            </c:numRef>
          </c:val>
          <c:smooth val="0"/>
          <c:extLst>
            <c:ext xmlns:c16="http://schemas.microsoft.com/office/drawing/2014/chart" uri="{C3380CC4-5D6E-409C-BE32-E72D297353CC}">
              <c16:uniqueId val="{00000001-FB05-4DC5-900B-3E0A9C83FF6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43.09</c:v>
                </c:pt>
                <c:pt idx="1">
                  <c:v>42.68</c:v>
                </c:pt>
                <c:pt idx="2">
                  <c:v>36.56</c:v>
                </c:pt>
                <c:pt idx="3">
                  <c:v>41.35</c:v>
                </c:pt>
                <c:pt idx="4">
                  <c:v>35.08</c:v>
                </c:pt>
              </c:numCache>
            </c:numRef>
          </c:val>
          <c:extLst>
            <c:ext xmlns:c16="http://schemas.microsoft.com/office/drawing/2014/chart" uri="{C3380CC4-5D6E-409C-BE32-E72D297353CC}">
              <c16:uniqueId val="{00000000-EEF1-4077-92CF-86448A6C179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37.65</c:v>
                </c:pt>
              </c:numCache>
            </c:numRef>
          </c:val>
          <c:smooth val="0"/>
          <c:extLst>
            <c:ext xmlns:c16="http://schemas.microsoft.com/office/drawing/2014/chart" uri="{C3380CC4-5D6E-409C-BE32-E72D297353CC}">
              <c16:uniqueId val="{00000001-EEF1-4077-92CF-86448A6C179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281.48</c:v>
                </c:pt>
                <c:pt idx="1">
                  <c:v>281.11</c:v>
                </c:pt>
                <c:pt idx="2">
                  <c:v>347.61</c:v>
                </c:pt>
                <c:pt idx="3">
                  <c:v>306.70999999999998</c:v>
                </c:pt>
                <c:pt idx="4">
                  <c:v>334.55</c:v>
                </c:pt>
              </c:numCache>
            </c:numRef>
          </c:val>
          <c:extLst>
            <c:ext xmlns:c16="http://schemas.microsoft.com/office/drawing/2014/chart" uri="{C3380CC4-5D6E-409C-BE32-E72D297353CC}">
              <c16:uniqueId val="{00000000-EF47-4F5C-984F-815ABBBF07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442.82</c:v>
                </c:pt>
              </c:numCache>
            </c:numRef>
          </c:val>
          <c:smooth val="0"/>
          <c:extLst>
            <c:ext xmlns:c16="http://schemas.microsoft.com/office/drawing/2014/chart" uri="{C3380CC4-5D6E-409C-BE32-E72D297353CC}">
              <c16:uniqueId val="{00000001-EF47-4F5C-984F-815ABBBF07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喜茂別町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1988</v>
      </c>
      <c r="AM8" s="55"/>
      <c r="AN8" s="55"/>
      <c r="AO8" s="55"/>
      <c r="AP8" s="55"/>
      <c r="AQ8" s="55"/>
      <c r="AR8" s="55"/>
      <c r="AS8" s="55"/>
      <c r="AT8" s="45">
        <f>データ!$S$6</f>
        <v>189.41</v>
      </c>
      <c r="AU8" s="45"/>
      <c r="AV8" s="45"/>
      <c r="AW8" s="45"/>
      <c r="AX8" s="45"/>
      <c r="AY8" s="45"/>
      <c r="AZ8" s="45"/>
      <c r="BA8" s="45"/>
      <c r="BB8" s="45">
        <f>データ!$T$6</f>
        <v>10.5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99.34</v>
      </c>
      <c r="Q10" s="45"/>
      <c r="R10" s="45"/>
      <c r="S10" s="45"/>
      <c r="T10" s="45"/>
      <c r="U10" s="45"/>
      <c r="V10" s="45"/>
      <c r="W10" s="55">
        <f>データ!$Q$6</f>
        <v>3370</v>
      </c>
      <c r="X10" s="55"/>
      <c r="Y10" s="55"/>
      <c r="Z10" s="55"/>
      <c r="AA10" s="55"/>
      <c r="AB10" s="55"/>
      <c r="AC10" s="55"/>
      <c r="AD10" s="2"/>
      <c r="AE10" s="2"/>
      <c r="AF10" s="2"/>
      <c r="AG10" s="2"/>
      <c r="AH10" s="2"/>
      <c r="AI10" s="2"/>
      <c r="AJ10" s="2"/>
      <c r="AK10" s="2"/>
      <c r="AL10" s="55">
        <f>データ!$U$6</f>
        <v>1960</v>
      </c>
      <c r="AM10" s="55"/>
      <c r="AN10" s="55"/>
      <c r="AO10" s="55"/>
      <c r="AP10" s="55"/>
      <c r="AQ10" s="55"/>
      <c r="AR10" s="55"/>
      <c r="AS10" s="55"/>
      <c r="AT10" s="45">
        <f>データ!$V$6</f>
        <v>25.3</v>
      </c>
      <c r="AU10" s="45"/>
      <c r="AV10" s="45"/>
      <c r="AW10" s="45"/>
      <c r="AX10" s="45"/>
      <c r="AY10" s="45"/>
      <c r="AZ10" s="45"/>
      <c r="BA10" s="45"/>
      <c r="BB10" s="45">
        <f>データ!$W$6</f>
        <v>77.47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lZ/a/85+uWx9pokiKhh+hHBHP7TJ+nwADibn46g0bnocaXEcr2IDUi0G8MRkuPnKDhliTCIb1MXcoXBF0qQCWA==" saltValue="/EvBRRZlAN1B8feX2YUB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13986</v>
      </c>
      <c r="D6" s="20">
        <f t="shared" si="3"/>
        <v>47</v>
      </c>
      <c r="E6" s="20">
        <f t="shared" si="3"/>
        <v>1</v>
      </c>
      <c r="F6" s="20">
        <f t="shared" si="3"/>
        <v>0</v>
      </c>
      <c r="G6" s="20">
        <f t="shared" si="3"/>
        <v>0</v>
      </c>
      <c r="H6" s="20" t="str">
        <f t="shared" si="3"/>
        <v>北海道　喜茂別町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99.34</v>
      </c>
      <c r="Q6" s="21">
        <f t="shared" si="3"/>
        <v>3370</v>
      </c>
      <c r="R6" s="21">
        <f t="shared" si="3"/>
        <v>1988</v>
      </c>
      <c r="S6" s="21">
        <f t="shared" si="3"/>
        <v>189.41</v>
      </c>
      <c r="T6" s="21">
        <f t="shared" si="3"/>
        <v>10.5</v>
      </c>
      <c r="U6" s="21">
        <f t="shared" si="3"/>
        <v>1960</v>
      </c>
      <c r="V6" s="21">
        <f t="shared" si="3"/>
        <v>25.3</v>
      </c>
      <c r="W6" s="21">
        <f t="shared" si="3"/>
        <v>77.47</v>
      </c>
      <c r="X6" s="22">
        <f>IF(X7="",NA(),X7)</f>
        <v>54.41</v>
      </c>
      <c r="Y6" s="22">
        <f t="shared" ref="Y6:AG6" si="4">IF(Y7="",NA(),Y7)</f>
        <v>51.07</v>
      </c>
      <c r="Z6" s="22">
        <f t="shared" si="4"/>
        <v>52.44</v>
      </c>
      <c r="AA6" s="22">
        <f t="shared" si="4"/>
        <v>48.22</v>
      </c>
      <c r="AB6" s="22">
        <f t="shared" si="4"/>
        <v>51.23</v>
      </c>
      <c r="AC6" s="22">
        <f t="shared" si="4"/>
        <v>77.91</v>
      </c>
      <c r="AD6" s="22">
        <f t="shared" si="4"/>
        <v>79.099999999999994</v>
      </c>
      <c r="AE6" s="22">
        <f t="shared" si="4"/>
        <v>79.33</v>
      </c>
      <c r="AF6" s="22">
        <f t="shared" si="4"/>
        <v>73.540000000000006</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1424.85</v>
      </c>
      <c r="BF6" s="22">
        <f t="shared" ref="BF6:BN6" si="7">IF(BF7="",NA(),BF7)</f>
        <v>1608.5</v>
      </c>
      <c r="BG6" s="22">
        <f t="shared" si="7"/>
        <v>1845.58</v>
      </c>
      <c r="BH6" s="22">
        <f t="shared" si="7"/>
        <v>2084.92</v>
      </c>
      <c r="BI6" s="22">
        <f t="shared" si="7"/>
        <v>2040.14</v>
      </c>
      <c r="BJ6" s="22">
        <f t="shared" si="7"/>
        <v>1007.7</v>
      </c>
      <c r="BK6" s="22">
        <f t="shared" si="7"/>
        <v>1018.52</v>
      </c>
      <c r="BL6" s="22">
        <f t="shared" si="7"/>
        <v>949.61</v>
      </c>
      <c r="BM6" s="22">
        <f t="shared" si="7"/>
        <v>918.84</v>
      </c>
      <c r="BN6" s="22">
        <f t="shared" si="7"/>
        <v>1157.05</v>
      </c>
      <c r="BO6" s="21" t="str">
        <f>IF(BO7="","",IF(BO7="-","【-】","【"&amp;SUBSTITUTE(TEXT(BO7,"#,##0.00"),"-","△")&amp;"】"))</f>
        <v>【982.48】</v>
      </c>
      <c r="BP6" s="22">
        <f>IF(BP7="",NA(),BP7)</f>
        <v>43.09</v>
      </c>
      <c r="BQ6" s="22">
        <f t="shared" ref="BQ6:BY6" si="8">IF(BQ7="",NA(),BQ7)</f>
        <v>42.68</v>
      </c>
      <c r="BR6" s="22">
        <f t="shared" si="8"/>
        <v>36.56</v>
      </c>
      <c r="BS6" s="22">
        <f t="shared" si="8"/>
        <v>41.35</v>
      </c>
      <c r="BT6" s="22">
        <f t="shared" si="8"/>
        <v>35.08</v>
      </c>
      <c r="BU6" s="22">
        <f t="shared" si="8"/>
        <v>59.22</v>
      </c>
      <c r="BV6" s="22">
        <f t="shared" si="8"/>
        <v>58.79</v>
      </c>
      <c r="BW6" s="22">
        <f t="shared" si="8"/>
        <v>58.41</v>
      </c>
      <c r="BX6" s="22">
        <f t="shared" si="8"/>
        <v>58.27</v>
      </c>
      <c r="BY6" s="22">
        <f t="shared" si="8"/>
        <v>37.65</v>
      </c>
      <c r="BZ6" s="21" t="str">
        <f>IF(BZ7="","",IF(BZ7="-","【-】","【"&amp;SUBSTITUTE(TEXT(BZ7,"#,##0.00"),"-","△")&amp;"】"))</f>
        <v>【50.61】</v>
      </c>
      <c r="CA6" s="22">
        <f>IF(CA7="",NA(),CA7)</f>
        <v>281.48</v>
      </c>
      <c r="CB6" s="22">
        <f t="shared" ref="CB6:CJ6" si="9">IF(CB7="",NA(),CB7)</f>
        <v>281.11</v>
      </c>
      <c r="CC6" s="22">
        <f t="shared" si="9"/>
        <v>347.61</v>
      </c>
      <c r="CD6" s="22">
        <f t="shared" si="9"/>
        <v>306.70999999999998</v>
      </c>
      <c r="CE6" s="22">
        <f t="shared" si="9"/>
        <v>334.55</v>
      </c>
      <c r="CF6" s="22">
        <f t="shared" si="9"/>
        <v>292.89999999999998</v>
      </c>
      <c r="CG6" s="22">
        <f t="shared" si="9"/>
        <v>298.25</v>
      </c>
      <c r="CH6" s="22">
        <f t="shared" si="9"/>
        <v>303.27999999999997</v>
      </c>
      <c r="CI6" s="22">
        <f t="shared" si="9"/>
        <v>303.81</v>
      </c>
      <c r="CJ6" s="22">
        <f t="shared" si="9"/>
        <v>442.82</v>
      </c>
      <c r="CK6" s="21" t="str">
        <f>IF(CK7="","",IF(CK7="-","【-】","【"&amp;SUBSTITUTE(TEXT(CK7,"#,##0.00"),"-","△")&amp;"】"))</f>
        <v>【320.83】</v>
      </c>
      <c r="CL6" s="22">
        <f>IF(CL7="",NA(),CL7)</f>
        <v>60.63</v>
      </c>
      <c r="CM6" s="22">
        <f t="shared" ref="CM6:CU6" si="10">IF(CM7="",NA(),CM7)</f>
        <v>61.93</v>
      </c>
      <c r="CN6" s="22">
        <f t="shared" si="10"/>
        <v>59.15</v>
      </c>
      <c r="CO6" s="22">
        <f t="shared" si="10"/>
        <v>61</v>
      </c>
      <c r="CP6" s="22">
        <f t="shared" si="10"/>
        <v>63.27</v>
      </c>
      <c r="CQ6" s="22">
        <f t="shared" si="10"/>
        <v>56.76</v>
      </c>
      <c r="CR6" s="22">
        <f t="shared" si="10"/>
        <v>56.04</v>
      </c>
      <c r="CS6" s="22">
        <f t="shared" si="10"/>
        <v>58.52</v>
      </c>
      <c r="CT6" s="22">
        <f t="shared" si="10"/>
        <v>58.88</v>
      </c>
      <c r="CU6" s="22">
        <f t="shared" si="10"/>
        <v>51.84</v>
      </c>
      <c r="CV6" s="21" t="str">
        <f>IF(CV7="","",IF(CV7="-","【-】","【"&amp;SUBSTITUTE(TEXT(CV7,"#,##0.00"),"-","△")&amp;"】"))</f>
        <v>【56.15】</v>
      </c>
      <c r="CW6" s="22">
        <f>IF(CW7="",NA(),CW7)</f>
        <v>85</v>
      </c>
      <c r="CX6" s="22">
        <f t="shared" ref="CX6:DF6" si="11">IF(CX7="",NA(),CX7)</f>
        <v>85</v>
      </c>
      <c r="CY6" s="22">
        <f t="shared" si="11"/>
        <v>85</v>
      </c>
      <c r="CZ6" s="22">
        <f t="shared" si="11"/>
        <v>85</v>
      </c>
      <c r="DA6" s="22">
        <f t="shared" si="11"/>
        <v>85</v>
      </c>
      <c r="DB6" s="22">
        <f t="shared" si="11"/>
        <v>73.069999999999993</v>
      </c>
      <c r="DC6" s="22">
        <f t="shared" si="11"/>
        <v>72.78</v>
      </c>
      <c r="DD6" s="22">
        <f t="shared" si="11"/>
        <v>71.33</v>
      </c>
      <c r="DE6" s="22">
        <f t="shared" si="11"/>
        <v>71.150000000000006</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5.7</v>
      </c>
      <c r="EE6" s="22">
        <f t="shared" ref="EE6:EM6" si="14">IF(EE7="",NA(),EE7)</f>
        <v>7.87</v>
      </c>
      <c r="EF6" s="22">
        <f t="shared" si="14"/>
        <v>10.119999999999999</v>
      </c>
      <c r="EG6" s="22">
        <f t="shared" si="14"/>
        <v>5.23</v>
      </c>
      <c r="EH6" s="21">
        <f t="shared" si="14"/>
        <v>0</v>
      </c>
      <c r="EI6" s="22">
        <f t="shared" si="14"/>
        <v>0.53</v>
      </c>
      <c r="EJ6" s="22">
        <f t="shared" si="14"/>
        <v>0.71</v>
      </c>
      <c r="EK6" s="22">
        <f t="shared" si="14"/>
        <v>0.72</v>
      </c>
      <c r="EL6" s="22">
        <f t="shared" si="14"/>
        <v>0.71</v>
      </c>
      <c r="EM6" s="22">
        <f t="shared" si="14"/>
        <v>0.59</v>
      </c>
      <c r="EN6" s="21" t="str">
        <f>IF(EN7="","",IF(EN7="-","【-】","【"&amp;SUBSTITUTE(TEXT(EN7,"#,##0.00"),"-","△")&amp;"】"))</f>
        <v>【0.52】</v>
      </c>
    </row>
    <row r="7" spans="1:144" s="23" customFormat="1" x14ac:dyDescent="0.15">
      <c r="A7" s="15"/>
      <c r="B7" s="24">
        <v>2022</v>
      </c>
      <c r="C7" s="24">
        <v>13986</v>
      </c>
      <c r="D7" s="24">
        <v>47</v>
      </c>
      <c r="E7" s="24">
        <v>1</v>
      </c>
      <c r="F7" s="24">
        <v>0</v>
      </c>
      <c r="G7" s="24">
        <v>0</v>
      </c>
      <c r="H7" s="24" t="s">
        <v>97</v>
      </c>
      <c r="I7" s="24" t="s">
        <v>98</v>
      </c>
      <c r="J7" s="24" t="s">
        <v>99</v>
      </c>
      <c r="K7" s="24" t="s">
        <v>100</v>
      </c>
      <c r="L7" s="24" t="s">
        <v>101</v>
      </c>
      <c r="M7" s="24" t="s">
        <v>102</v>
      </c>
      <c r="N7" s="25" t="s">
        <v>103</v>
      </c>
      <c r="O7" s="25" t="s">
        <v>104</v>
      </c>
      <c r="P7" s="25">
        <v>99.34</v>
      </c>
      <c r="Q7" s="25">
        <v>3370</v>
      </c>
      <c r="R7" s="25">
        <v>1988</v>
      </c>
      <c r="S7" s="25">
        <v>189.41</v>
      </c>
      <c r="T7" s="25">
        <v>10.5</v>
      </c>
      <c r="U7" s="25">
        <v>1960</v>
      </c>
      <c r="V7" s="25">
        <v>25.3</v>
      </c>
      <c r="W7" s="25">
        <v>77.47</v>
      </c>
      <c r="X7" s="25">
        <v>54.41</v>
      </c>
      <c r="Y7" s="25">
        <v>51.07</v>
      </c>
      <c r="Z7" s="25">
        <v>52.44</v>
      </c>
      <c r="AA7" s="25">
        <v>48.22</v>
      </c>
      <c r="AB7" s="25">
        <v>51.23</v>
      </c>
      <c r="AC7" s="25">
        <v>77.91</v>
      </c>
      <c r="AD7" s="25">
        <v>79.099999999999994</v>
      </c>
      <c r="AE7" s="25">
        <v>79.33</v>
      </c>
      <c r="AF7" s="25">
        <v>73.540000000000006</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1424.85</v>
      </c>
      <c r="BF7" s="25">
        <v>1608.5</v>
      </c>
      <c r="BG7" s="25">
        <v>1845.58</v>
      </c>
      <c r="BH7" s="25">
        <v>2084.92</v>
      </c>
      <c r="BI7" s="25">
        <v>2040.14</v>
      </c>
      <c r="BJ7" s="25">
        <v>1007.7</v>
      </c>
      <c r="BK7" s="25">
        <v>1018.52</v>
      </c>
      <c r="BL7" s="25">
        <v>949.61</v>
      </c>
      <c r="BM7" s="25">
        <v>918.84</v>
      </c>
      <c r="BN7" s="25">
        <v>1157.05</v>
      </c>
      <c r="BO7" s="25">
        <v>982.48</v>
      </c>
      <c r="BP7" s="25">
        <v>43.09</v>
      </c>
      <c r="BQ7" s="25">
        <v>42.68</v>
      </c>
      <c r="BR7" s="25">
        <v>36.56</v>
      </c>
      <c r="BS7" s="25">
        <v>41.35</v>
      </c>
      <c r="BT7" s="25">
        <v>35.08</v>
      </c>
      <c r="BU7" s="25">
        <v>59.22</v>
      </c>
      <c r="BV7" s="25">
        <v>58.79</v>
      </c>
      <c r="BW7" s="25">
        <v>58.41</v>
      </c>
      <c r="BX7" s="25">
        <v>58.27</v>
      </c>
      <c r="BY7" s="25">
        <v>37.65</v>
      </c>
      <c r="BZ7" s="25">
        <v>50.61</v>
      </c>
      <c r="CA7" s="25">
        <v>281.48</v>
      </c>
      <c r="CB7" s="25">
        <v>281.11</v>
      </c>
      <c r="CC7" s="25">
        <v>347.61</v>
      </c>
      <c r="CD7" s="25">
        <v>306.70999999999998</v>
      </c>
      <c r="CE7" s="25">
        <v>334.55</v>
      </c>
      <c r="CF7" s="25">
        <v>292.89999999999998</v>
      </c>
      <c r="CG7" s="25">
        <v>298.25</v>
      </c>
      <c r="CH7" s="25">
        <v>303.27999999999997</v>
      </c>
      <c r="CI7" s="25">
        <v>303.81</v>
      </c>
      <c r="CJ7" s="25">
        <v>442.82</v>
      </c>
      <c r="CK7" s="25">
        <v>320.83</v>
      </c>
      <c r="CL7" s="25">
        <v>60.63</v>
      </c>
      <c r="CM7" s="25">
        <v>61.93</v>
      </c>
      <c r="CN7" s="25">
        <v>59.15</v>
      </c>
      <c r="CO7" s="25">
        <v>61</v>
      </c>
      <c r="CP7" s="25">
        <v>63.27</v>
      </c>
      <c r="CQ7" s="25">
        <v>56.76</v>
      </c>
      <c r="CR7" s="25">
        <v>56.04</v>
      </c>
      <c r="CS7" s="25">
        <v>58.52</v>
      </c>
      <c r="CT7" s="25">
        <v>58.88</v>
      </c>
      <c r="CU7" s="25">
        <v>51.84</v>
      </c>
      <c r="CV7" s="25">
        <v>56.15</v>
      </c>
      <c r="CW7" s="25">
        <v>85</v>
      </c>
      <c r="CX7" s="25">
        <v>85</v>
      </c>
      <c r="CY7" s="25">
        <v>85</v>
      </c>
      <c r="CZ7" s="25">
        <v>85</v>
      </c>
      <c r="DA7" s="25">
        <v>85</v>
      </c>
      <c r="DB7" s="25">
        <v>73.069999999999993</v>
      </c>
      <c r="DC7" s="25">
        <v>72.78</v>
      </c>
      <c r="DD7" s="25">
        <v>71.33</v>
      </c>
      <c r="DE7" s="25">
        <v>71.150000000000006</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5.7</v>
      </c>
      <c r="EE7" s="25">
        <v>7.87</v>
      </c>
      <c r="EF7" s="25">
        <v>10.119999999999999</v>
      </c>
      <c r="EG7" s="25">
        <v>5.23</v>
      </c>
      <c r="EH7" s="25">
        <v>0</v>
      </c>
      <c r="EI7" s="25">
        <v>0.53</v>
      </c>
      <c r="EJ7" s="25">
        <v>0.71</v>
      </c>
      <c r="EK7" s="25">
        <v>0.72</v>
      </c>
      <c r="EL7" s="25">
        <v>0.71</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114</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sakai kazuyasu</cp:lastModifiedBy>
  <dcterms:created xsi:type="dcterms:W3CDTF">2023-12-05T01:03:45Z</dcterms:created>
  <dcterms:modified xsi:type="dcterms:W3CDTF">2024-01-17T23:55:09Z</dcterms:modified>
  <cp:category/>
</cp:coreProperties>
</file>